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niversity\tadris\Karborde kamputer\"/>
    </mc:Choice>
  </mc:AlternateContent>
  <xr:revisionPtr revIDLastSave="0" documentId="13_ncr:1_{22A329FB-2F1B-4AD6-B5C7-AC9BD2104C1F}" xr6:coauthVersionLast="47" xr6:coauthVersionMax="47" xr10:uidLastSave="{00000000-0000-0000-0000-000000000000}"/>
  <bookViews>
    <workbookView xWindow="-98" yWindow="-98" windowWidth="23236" windowHeight="13996" xr2:uid="{989428CF-ADBC-46B9-9831-EA38E4FA9A0F}"/>
  </bookViews>
  <sheets>
    <sheet name="Story Forces" sheetId="2" r:id="rId1"/>
    <sheet name="Sheet1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3" l="1"/>
  <c r="G11" i="3"/>
  <c r="C2" i="3"/>
  <c r="H8" i="3"/>
  <c r="F7" i="3"/>
  <c r="D8" i="3"/>
  <c r="H5" i="2"/>
  <c r="I5" i="2" s="1"/>
  <c r="J5" i="2" s="1"/>
  <c r="H6" i="2"/>
  <c r="H7" i="2"/>
  <c r="H8" i="2"/>
  <c r="H9" i="2"/>
  <c r="H10" i="2"/>
  <c r="H11" i="2"/>
  <c r="H12" i="2"/>
  <c r="K9" i="2"/>
  <c r="K7" i="2"/>
  <c r="L7" i="2"/>
  <c r="K8" i="2"/>
  <c r="L8" i="2"/>
  <c r="L9" i="2"/>
  <c r="K10" i="2"/>
  <c r="L10" i="2"/>
  <c r="K11" i="2"/>
  <c r="L11" i="2"/>
  <c r="K12" i="2"/>
  <c r="L12" i="2"/>
  <c r="G20" i="2"/>
  <c r="L5" i="2"/>
  <c r="L6" i="2"/>
  <c r="K6" i="2"/>
  <c r="K5" i="2" l="1"/>
  <c r="M5" i="2" s="1"/>
  <c r="I6" i="2"/>
  <c r="I7" i="2" s="1"/>
  <c r="N5" i="2" l="1"/>
  <c r="I8" i="2"/>
  <c r="I9" i="2" s="1"/>
  <c r="I10" i="2" s="1"/>
  <c r="I11" i="2" s="1"/>
  <c r="I12" i="2" s="1"/>
  <c r="J7" i="2"/>
  <c r="M7" i="2" s="1"/>
  <c r="J6" i="2"/>
  <c r="J8" i="2" l="1"/>
  <c r="M8" i="2" s="1"/>
  <c r="N7" i="2"/>
  <c r="M6" i="2"/>
  <c r="N6" i="2"/>
  <c r="J9" i="2"/>
  <c r="N8" i="2" l="1"/>
  <c r="J10" i="2"/>
  <c r="N9" i="2"/>
  <c r="M9" i="2"/>
  <c r="J12" i="2" l="1"/>
  <c r="J11" i="2"/>
  <c r="M10" i="2"/>
  <c r="N10" i="2"/>
  <c r="N11" i="2" l="1"/>
  <c r="M11" i="2"/>
  <c r="M12" i="2"/>
  <c r="N12" i="2"/>
</calcChain>
</file>

<file path=xl/sharedStrings.xml><?xml version="1.0" encoding="utf-8"?>
<sst xmlns="http://schemas.openxmlformats.org/spreadsheetml/2006/main" count="43" uniqueCount="28">
  <si>
    <t>TABLE:  Story Forces</t>
  </si>
  <si>
    <t>Story</t>
  </si>
  <si>
    <t>Load Case/Combo</t>
  </si>
  <si>
    <t>kN</t>
  </si>
  <si>
    <t>Story8</t>
  </si>
  <si>
    <t>EX</t>
  </si>
  <si>
    <t>Story7</t>
  </si>
  <si>
    <t>Story6</t>
  </si>
  <si>
    <t>Story5</t>
  </si>
  <si>
    <t>Story4</t>
  </si>
  <si>
    <t>Story3</t>
  </si>
  <si>
    <t>Story2</t>
  </si>
  <si>
    <t>Story1</t>
  </si>
  <si>
    <t>Mass X</t>
  </si>
  <si>
    <t>Cumulative X</t>
  </si>
  <si>
    <t>kg</t>
  </si>
  <si>
    <t>TABLE:  Centers of Mass and Rigidity</t>
  </si>
  <si>
    <t>Fpu</t>
  </si>
  <si>
    <t>Fpu-Min</t>
  </si>
  <si>
    <t>OMEGA</t>
  </si>
  <si>
    <t>A</t>
  </si>
  <si>
    <t>I</t>
  </si>
  <si>
    <t>VX-bottom</t>
  </si>
  <si>
    <t>VX-Top</t>
  </si>
  <si>
    <t>User Coeficient</t>
  </si>
  <si>
    <t>User Coeficient amplified</t>
  </si>
  <si>
    <t>وزن  طبقه</t>
  </si>
  <si>
    <t>وزن  تجمعی طبقه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</si>
</sst>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"/>
    <numFmt numFmtId="166" formatCode="0.000000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vertical="center" wrapText="1"/>
    </xf>
    <xf numFmtId="164" fontId="0" fillId="0" borderId="0" xfId="0" applyNumberFormat="1"/>
    <xf numFmtId="165" fontId="0" fillId="0" borderId="0" xfId="0" applyNumberFormat="1" applyAlignment="1">
      <alignment horizontal="center"/>
    </xf>
    <xf numFmtId="0" fontId="1" fillId="2" borderId="1" xfId="0" applyFont="1" applyFill="1" applyBorder="1"/>
    <xf numFmtId="0" fontId="0" fillId="2" borderId="1" xfId="0" applyFill="1" applyBorder="1"/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1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4" borderId="1" xfId="0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6" fontId="0" fillId="0" borderId="0" xfId="0" applyNumberFormat="1"/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9FD0B-3D8B-4A5A-92EE-3C701DEB430F}">
  <dimension ref="A1:N27"/>
  <sheetViews>
    <sheetView tabSelected="1" zoomScale="160" zoomScaleNormal="160" workbookViewId="0">
      <selection activeCell="G15" sqref="G15"/>
    </sheetView>
  </sheetViews>
  <sheetFormatPr defaultRowHeight="14.25" x14ac:dyDescent="0.45"/>
  <cols>
    <col min="1" max="1" width="8.59765625" customWidth="1"/>
    <col min="2" max="2" width="6.53125" customWidth="1"/>
    <col min="3" max="3" width="10.3984375" customWidth="1"/>
    <col min="4" max="4" width="12.19921875" customWidth="1"/>
    <col min="5" max="5" width="8.33203125" customWidth="1"/>
    <col min="7" max="7" width="13.19921875" customWidth="1"/>
    <col min="8" max="9" width="11.46484375" customWidth="1"/>
    <col min="10" max="10" width="8" customWidth="1"/>
    <col min="11" max="11" width="9.46484375" customWidth="1"/>
    <col min="12" max="12" width="8.3984375" customWidth="1"/>
    <col min="13" max="13" width="8.9296875" customWidth="1"/>
    <col min="14" max="14" width="14.19921875" customWidth="1"/>
  </cols>
  <sheetData>
    <row r="1" spans="1:14" ht="14.25" customHeight="1" x14ac:dyDescent="0.45">
      <c r="A1" s="4" t="s">
        <v>0</v>
      </c>
      <c r="B1" s="5"/>
      <c r="C1" s="5"/>
      <c r="D1" s="5"/>
      <c r="E1" s="6"/>
      <c r="F1" s="4" t="s">
        <v>16</v>
      </c>
      <c r="G1" s="5"/>
      <c r="H1" s="18" t="s">
        <v>26</v>
      </c>
      <c r="I1" s="18" t="s">
        <v>27</v>
      </c>
      <c r="J1" s="19" t="s">
        <v>17</v>
      </c>
      <c r="K1" s="19" t="s">
        <v>18</v>
      </c>
      <c r="L1" s="19" t="s">
        <v>5</v>
      </c>
      <c r="M1" s="18" t="s">
        <v>24</v>
      </c>
      <c r="N1" s="18" t="s">
        <v>25</v>
      </c>
    </row>
    <row r="2" spans="1:14" x14ac:dyDescent="0.45">
      <c r="A2" s="7" t="s">
        <v>1</v>
      </c>
      <c r="B2" s="7" t="s">
        <v>2</v>
      </c>
      <c r="C2" s="7" t="s">
        <v>23</v>
      </c>
      <c r="D2" s="7" t="s">
        <v>22</v>
      </c>
      <c r="E2" s="6"/>
      <c r="F2" s="7" t="s">
        <v>13</v>
      </c>
      <c r="G2" s="7" t="s">
        <v>14</v>
      </c>
      <c r="H2" s="18"/>
      <c r="I2" s="18"/>
      <c r="J2" s="19"/>
      <c r="K2" s="19"/>
      <c r="L2" s="19"/>
      <c r="M2" s="18"/>
      <c r="N2" s="18"/>
    </row>
    <row r="3" spans="1:14" x14ac:dyDescent="0.45">
      <c r="A3" s="8"/>
      <c r="B3" s="8"/>
      <c r="C3" s="8" t="s">
        <v>3</v>
      </c>
      <c r="D3" s="8" t="s">
        <v>3</v>
      </c>
      <c r="E3" s="6"/>
      <c r="F3" s="8" t="s">
        <v>15</v>
      </c>
      <c r="G3" s="8" t="s">
        <v>15</v>
      </c>
      <c r="H3" s="9" t="s">
        <v>15</v>
      </c>
      <c r="I3" s="9" t="s">
        <v>15</v>
      </c>
      <c r="J3" s="10" t="s">
        <v>3</v>
      </c>
      <c r="K3" s="10" t="s">
        <v>3</v>
      </c>
      <c r="L3" s="10" t="s">
        <v>3</v>
      </c>
      <c r="M3" s="10"/>
      <c r="N3" s="10"/>
    </row>
    <row r="4" spans="1:14" x14ac:dyDescent="0.45">
      <c r="A4" s="8"/>
      <c r="B4" s="8"/>
      <c r="C4" s="8"/>
      <c r="D4" s="8"/>
      <c r="E4" s="6"/>
      <c r="F4" s="8"/>
      <c r="G4" s="8"/>
      <c r="H4" s="11"/>
      <c r="I4" s="11"/>
      <c r="J4" s="10"/>
      <c r="K4" s="10"/>
      <c r="L4" s="10"/>
      <c r="M4" s="10"/>
      <c r="N4" s="10"/>
    </row>
    <row r="5" spans="1:14" x14ac:dyDescent="0.45">
      <c r="A5" s="12" t="s">
        <v>4</v>
      </c>
      <c r="B5" s="12" t="s">
        <v>5</v>
      </c>
      <c r="C5" s="1">
        <v>-1906.4879000000001</v>
      </c>
      <c r="D5" s="1">
        <v>-2134.7049000000002</v>
      </c>
      <c r="E5" s="13" t="s">
        <v>19</v>
      </c>
      <c r="F5" s="1">
        <v>41289.769999999997</v>
      </c>
      <c r="G5" s="1">
        <v>41289.769999999997</v>
      </c>
      <c r="H5" s="1">
        <f t="shared" ref="H5:H11" si="0">(D5-D4)/(C5-D4)*F5</f>
        <v>46232.38067174358</v>
      </c>
      <c r="I5" s="1">
        <f t="shared" ref="I5:I11" si="1">H5+I4</f>
        <v>46232.38067174358</v>
      </c>
      <c r="J5" s="14">
        <f>ABS(D5)/I5*F5</f>
        <v>1906.4878999999999</v>
      </c>
      <c r="K5" s="14">
        <f>0.5*E$8*E$10*F5*9.81/1000</f>
        <v>70.884212647499993</v>
      </c>
      <c r="L5" s="14">
        <f>ABS(C5)-ABS(D4)</f>
        <v>1906.4879000000001</v>
      </c>
      <c r="M5" s="15">
        <f>(MAX(K5,J5)-L5)*1000/(F5*9.81)</f>
        <v>-5.6134351665072726E-16</v>
      </c>
      <c r="N5" s="15">
        <f>(MAX(K5,E$6*J5)-L5)*1000/(F5*9.81)</f>
        <v>7.0601485868045426</v>
      </c>
    </row>
    <row r="6" spans="1:14" x14ac:dyDescent="0.45">
      <c r="A6" s="12" t="s">
        <v>6</v>
      </c>
      <c r="B6" s="12" t="s">
        <v>5</v>
      </c>
      <c r="C6" s="1">
        <v>-3198.6104</v>
      </c>
      <c r="D6" s="1">
        <v>-3298.6145000000001</v>
      </c>
      <c r="E6" s="16">
        <v>2.5</v>
      </c>
      <c r="F6" s="1">
        <v>289801.43</v>
      </c>
      <c r="G6" s="1">
        <v>331091.20000000001</v>
      </c>
      <c r="H6" s="1">
        <f t="shared" si="0"/>
        <v>317041.94260742899</v>
      </c>
      <c r="I6" s="1">
        <f t="shared" si="1"/>
        <v>363274.32327917259</v>
      </c>
      <c r="J6" s="14">
        <f t="shared" ref="J6:J12" si="2">ABS(D6)/I6*F6</f>
        <v>2631.4637117473962</v>
      </c>
      <c r="K6" s="14">
        <f>0.5*E$8*E$10*F6*9.81/1000</f>
        <v>497.51660495250002</v>
      </c>
      <c r="L6" s="14">
        <f t="shared" ref="L6:L12" si="3">ABS(C6)-ABS(D5)</f>
        <v>1063.9054999999998</v>
      </c>
      <c r="M6" s="15">
        <f>(MAX(K6,J6)-L6)*1000/(F6*9.81)</f>
        <v>0.55138398261498256</v>
      </c>
      <c r="N6" s="15">
        <f>(MAX(K6,E$6*J6)-L6)*1000/(F6*9.81)</f>
        <v>1.939798394229729</v>
      </c>
    </row>
    <row r="7" spans="1:14" x14ac:dyDescent="0.45">
      <c r="A7" s="12" t="s">
        <v>7</v>
      </c>
      <c r="B7" s="12" t="s">
        <v>5</v>
      </c>
      <c r="C7" s="1">
        <v>-1192.8449000000001</v>
      </c>
      <c r="D7" s="1">
        <v>-1192.8449000000001</v>
      </c>
      <c r="E7" s="13" t="s">
        <v>20</v>
      </c>
      <c r="F7" s="1">
        <v>258472.75</v>
      </c>
      <c r="G7" s="1">
        <v>589563.93999999994</v>
      </c>
      <c r="H7" s="1">
        <f t="shared" si="0"/>
        <v>258472.75</v>
      </c>
      <c r="I7" s="1">
        <f t="shared" si="1"/>
        <v>621747.07327917265</v>
      </c>
      <c r="J7" s="14">
        <f>ABS(D7)/I7*F7</f>
        <v>495.88959060211965</v>
      </c>
      <c r="K7" s="14">
        <f t="shared" ref="K7:K12" si="4">0.5*E$8*E$10*F7*9.81/1000</f>
        <v>443.73309356249996</v>
      </c>
      <c r="L7" s="14">
        <f t="shared" si="3"/>
        <v>-2105.7696000000001</v>
      </c>
      <c r="M7" s="15">
        <f>(MAX(K7,J7)-L7)*1000/(F7*9.81)</f>
        <v>1.0260455326874174</v>
      </c>
      <c r="N7" s="15">
        <f t="shared" ref="N7:N12" si="5">(MAX(K7,E$6*J7)-L7)*1000/(F7*9.81)</f>
        <v>1.3193998473002437</v>
      </c>
    </row>
    <row r="8" spans="1:14" x14ac:dyDescent="0.45">
      <c r="A8" s="12" t="s">
        <v>8</v>
      </c>
      <c r="B8" s="12" t="s">
        <v>5</v>
      </c>
      <c r="C8" s="1">
        <v>-1592.8887</v>
      </c>
      <c r="D8" s="1">
        <v>-1592.8887</v>
      </c>
      <c r="E8" s="16">
        <v>0.35</v>
      </c>
      <c r="F8" s="1">
        <v>263328.37</v>
      </c>
      <c r="G8" s="1">
        <v>852892.31</v>
      </c>
      <c r="H8" s="1">
        <f t="shared" si="0"/>
        <v>263328.37</v>
      </c>
      <c r="I8" s="1">
        <f t="shared" si="1"/>
        <v>885075.44327917264</v>
      </c>
      <c r="J8" s="14">
        <f t="shared" si="2"/>
        <v>473.91754922988434</v>
      </c>
      <c r="K8" s="14">
        <f t="shared" si="4"/>
        <v>452.06897919750003</v>
      </c>
      <c r="L8" s="14">
        <f t="shared" si="3"/>
        <v>400.04379999999992</v>
      </c>
      <c r="M8" s="15">
        <f t="shared" ref="M8:M12" si="6">(MAX(K8,J8)-L8)*1000/(F8*9.81)</f>
        <v>2.8597198016504087E-2</v>
      </c>
      <c r="N8" s="15">
        <f t="shared" si="5"/>
        <v>0.30378386730242135</v>
      </c>
    </row>
    <row r="9" spans="1:14" x14ac:dyDescent="0.45">
      <c r="A9" s="12" t="s">
        <v>9</v>
      </c>
      <c r="B9" s="12" t="s">
        <v>5</v>
      </c>
      <c r="C9" s="1">
        <v>-1906.3332</v>
      </c>
      <c r="D9" s="1">
        <v>-1906.3332</v>
      </c>
      <c r="E9" s="13" t="s">
        <v>21</v>
      </c>
      <c r="F9" s="1">
        <v>266294.87</v>
      </c>
      <c r="G9" s="1">
        <v>1119187.18</v>
      </c>
      <c r="H9" s="1">
        <f t="shared" si="0"/>
        <v>266294.87</v>
      </c>
      <c r="I9" s="1">
        <f t="shared" si="1"/>
        <v>1151370.3132791726</v>
      </c>
      <c r="J9" s="14">
        <f t="shared" si="2"/>
        <v>440.90658393377817</v>
      </c>
      <c r="K9" s="14">
        <f>0.5*E$8*E$10*F9*9.81/1000</f>
        <v>457.16171807249998</v>
      </c>
      <c r="L9" s="14">
        <f t="shared" si="3"/>
        <v>313.44450000000006</v>
      </c>
      <c r="M9" s="15">
        <f t="shared" si="6"/>
        <v>5.5014477740454495E-2</v>
      </c>
      <c r="N9" s="15">
        <f t="shared" si="5"/>
        <v>0.30195844821183376</v>
      </c>
    </row>
    <row r="10" spans="1:14" x14ac:dyDescent="0.45">
      <c r="A10" s="12" t="s">
        <v>10</v>
      </c>
      <c r="B10" s="12" t="s">
        <v>5</v>
      </c>
      <c r="C10" s="1">
        <v>-2132.4803000000002</v>
      </c>
      <c r="D10" s="1">
        <v>-2132.4803000000002</v>
      </c>
      <c r="E10" s="16">
        <v>1</v>
      </c>
      <c r="F10" s="1">
        <v>269662.99</v>
      </c>
      <c r="G10" s="1">
        <v>1388850.17</v>
      </c>
      <c r="H10" s="1">
        <f t="shared" si="0"/>
        <v>269662.99</v>
      </c>
      <c r="I10" s="1">
        <f t="shared" si="1"/>
        <v>1421033.3032791726</v>
      </c>
      <c r="J10" s="14">
        <f t="shared" si="2"/>
        <v>404.67103233056594</v>
      </c>
      <c r="K10" s="14">
        <f t="shared" si="4"/>
        <v>462.94393808250004</v>
      </c>
      <c r="L10" s="14">
        <f t="shared" si="3"/>
        <v>226.14710000000014</v>
      </c>
      <c r="M10" s="15">
        <f t="shared" si="6"/>
        <v>8.9512883214495548E-2</v>
      </c>
      <c r="N10" s="15">
        <f t="shared" si="5"/>
        <v>0.29694272424002405</v>
      </c>
    </row>
    <row r="11" spans="1:14" x14ac:dyDescent="0.45">
      <c r="A11" s="12" t="s">
        <v>11</v>
      </c>
      <c r="B11" s="12" t="s">
        <v>5</v>
      </c>
      <c r="C11" s="1">
        <v>-2270.0389</v>
      </c>
      <c r="D11" s="1">
        <v>-2270.0389</v>
      </c>
      <c r="E11" s="6"/>
      <c r="F11" s="1">
        <v>269074.49</v>
      </c>
      <c r="G11" s="1">
        <v>1657924.67</v>
      </c>
      <c r="H11" s="1">
        <f t="shared" si="0"/>
        <v>269074.49</v>
      </c>
      <c r="I11" s="1">
        <f t="shared" si="1"/>
        <v>1690107.7932791726</v>
      </c>
      <c r="J11" s="14">
        <f t="shared" si="2"/>
        <v>361.40272338047686</v>
      </c>
      <c r="K11" s="14">
        <f t="shared" si="4"/>
        <v>461.93363070749996</v>
      </c>
      <c r="L11" s="14">
        <f t="shared" si="3"/>
        <v>137.55859999999984</v>
      </c>
      <c r="M11" s="15">
        <f t="shared" si="6"/>
        <v>0.1228869833245741</v>
      </c>
      <c r="N11" s="15">
        <f t="shared" si="5"/>
        <v>0.29017358245525626</v>
      </c>
    </row>
    <row r="12" spans="1:14" x14ac:dyDescent="0.45">
      <c r="A12" s="12" t="s">
        <v>12</v>
      </c>
      <c r="B12" s="12" t="s">
        <v>5</v>
      </c>
      <c r="C12" s="1">
        <v>-2341.0025000000001</v>
      </c>
      <c r="D12" s="1">
        <v>-2341.0025000000001</v>
      </c>
      <c r="E12" s="6"/>
      <c r="F12" s="1">
        <v>275068.53999999998</v>
      </c>
      <c r="G12" s="1">
        <v>1932993.2</v>
      </c>
      <c r="H12" s="1">
        <f>(D12-D11)/(C12-D11)*F12</f>
        <v>275068.53999999998</v>
      </c>
      <c r="I12" s="1">
        <f>H12+I11</f>
        <v>1965176.3332791727</v>
      </c>
      <c r="J12" s="14">
        <f t="shared" si="2"/>
        <v>327.67346568684354</v>
      </c>
      <c r="K12" s="14">
        <f t="shared" si="4"/>
        <v>472.22391604499995</v>
      </c>
      <c r="L12" s="14">
        <f t="shared" si="3"/>
        <v>70.963600000000042</v>
      </c>
      <c r="M12" s="15">
        <f t="shared" si="6"/>
        <v>0.14870181903532265</v>
      </c>
      <c r="N12" s="15">
        <f t="shared" si="5"/>
        <v>0.27728055862701456</v>
      </c>
    </row>
    <row r="13" spans="1:14" x14ac:dyDescent="0.45">
      <c r="A13" s="1"/>
      <c r="B13" s="1"/>
      <c r="C13" s="1"/>
    </row>
    <row r="14" spans="1:14" x14ac:dyDescent="0.45">
      <c r="A14" s="1"/>
      <c r="B14" s="1"/>
      <c r="C14" s="1"/>
      <c r="D14" s="1"/>
    </row>
    <row r="15" spans="1:14" x14ac:dyDescent="0.45">
      <c r="A15" s="1"/>
      <c r="B15" s="1"/>
      <c r="C15" s="1"/>
      <c r="D15" s="1"/>
      <c r="M15" s="2"/>
    </row>
    <row r="16" spans="1:14" x14ac:dyDescent="0.45">
      <c r="A16" s="1"/>
      <c r="B16" s="1"/>
      <c r="D16" s="1"/>
      <c r="L16" s="3"/>
      <c r="M16" s="1"/>
    </row>
    <row r="17" spans="1:14" x14ac:dyDescent="0.45">
      <c r="A17" s="1"/>
      <c r="B17" s="1"/>
      <c r="D17" s="1"/>
      <c r="M17" s="1"/>
    </row>
    <row r="18" spans="1:14" x14ac:dyDescent="0.45">
      <c r="A18" s="1"/>
      <c r="B18" s="1"/>
      <c r="D18" s="1"/>
      <c r="N18" s="17"/>
    </row>
    <row r="19" spans="1:14" x14ac:dyDescent="0.45">
      <c r="A19" s="1"/>
      <c r="B19" s="1"/>
      <c r="C19" s="1"/>
      <c r="D19" s="1"/>
    </row>
    <row r="20" spans="1:14" x14ac:dyDescent="0.45">
      <c r="C20" s="1"/>
      <c r="D20" s="1"/>
      <c r="G20">
        <f>200*4*0.6</f>
        <v>480</v>
      </c>
    </row>
    <row r="21" spans="1:14" x14ac:dyDescent="0.45">
      <c r="C21" s="1"/>
      <c r="D21" s="1"/>
    </row>
    <row r="22" spans="1:14" x14ac:dyDescent="0.45">
      <c r="C22" s="1"/>
      <c r="H22" s="1"/>
    </row>
    <row r="23" spans="1:14" x14ac:dyDescent="0.45">
      <c r="C23" s="1"/>
    </row>
    <row r="24" spans="1:14" x14ac:dyDescent="0.45">
      <c r="C24" s="1"/>
    </row>
    <row r="25" spans="1:14" x14ac:dyDescent="0.45">
      <c r="C25" s="1"/>
    </row>
    <row r="26" spans="1:14" x14ac:dyDescent="0.45">
      <c r="C26" s="1"/>
    </row>
    <row r="27" spans="1:14" x14ac:dyDescent="0.45">
      <c r="C27" s="1"/>
    </row>
  </sheetData>
  <mergeCells count="7">
    <mergeCell ref="H1:H2"/>
    <mergeCell ref="I1:I2"/>
    <mergeCell ref="N1:N2"/>
    <mergeCell ref="M1:M2"/>
    <mergeCell ref="L1:L2"/>
    <mergeCell ref="K1:K2"/>
    <mergeCell ref="J1:J2"/>
  </mergeCells>
  <phoneticPr fontId="2" type="noConversion"/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78F0A-CA32-4172-B00B-5461C7A3ACA4}">
  <dimension ref="B2:H11"/>
  <sheetViews>
    <sheetView topLeftCell="A9" zoomScale="175" zoomScaleNormal="175" workbookViewId="0">
      <selection activeCell="B10" sqref="B10"/>
    </sheetView>
  </sheetViews>
  <sheetFormatPr defaultRowHeight="14.25" x14ac:dyDescent="0.45"/>
  <sheetData>
    <row r="2" spans="2:8" x14ac:dyDescent="0.45">
      <c r="C2">
        <f>0.75*70*1000*0.0028*300/1000</f>
        <v>44.1</v>
      </c>
    </row>
    <row r="7" spans="2:8" x14ac:dyDescent="0.45">
      <c r="F7">
        <f>86/8</f>
        <v>10.75</v>
      </c>
    </row>
    <row r="8" spans="2:8" x14ac:dyDescent="0.45">
      <c r="D8">
        <f>0.9*4.5*4</f>
        <v>16.2</v>
      </c>
      <c r="H8">
        <f>0.75*0.17*5</f>
        <v>0.63749999999999996</v>
      </c>
    </row>
    <row r="10" spans="2:8" x14ac:dyDescent="0.45">
      <c r="B10">
        <f>0.75*1.4*4*50*300/1000</f>
        <v>62.999999999999993</v>
      </c>
    </row>
    <row r="11" spans="2:8" x14ac:dyDescent="0.45">
      <c r="G11">
        <f>50/50/250</f>
        <v>4.0000000000000001E-3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Story Forces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windows.s</dc:creator>
  <cp:lastModifiedBy>masoud hoseinzadeh asl</cp:lastModifiedBy>
  <dcterms:created xsi:type="dcterms:W3CDTF">2022-09-06T06:32:30Z</dcterms:created>
  <dcterms:modified xsi:type="dcterms:W3CDTF">2024-08-10T07:51:30Z</dcterms:modified>
</cp:coreProperties>
</file>